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A - EDITAIS\1. Editais - Em Andamento\ED_XX_Paisagismo_MC\"/>
    </mc:Choice>
  </mc:AlternateContent>
  <xr:revisionPtr revIDLastSave="0" documentId="13_ncr:1_{37BBAA92-0960-484F-AC55-2588071BC592}" xr6:coauthVersionLast="47" xr6:coauthVersionMax="47" xr10:uidLastSave="{00000000-0000-0000-0000-000000000000}"/>
  <bookViews>
    <workbookView xWindow="-120" yWindow="-120" windowWidth="29040" windowHeight="15720" xr2:uid="{5624C1E2-113C-42EF-A761-F886EAA8031D}"/>
  </bookViews>
  <sheets>
    <sheet name="III - Modelo de Propos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0" i="1" l="1"/>
  <c r="K40" i="1" s="1"/>
  <c r="L40" i="1" s="1"/>
  <c r="I39" i="1"/>
  <c r="K39" i="1" s="1"/>
  <c r="L39" i="1" s="1"/>
  <c r="I38" i="1"/>
  <c r="K38" i="1" s="1"/>
  <c r="L38" i="1" s="1"/>
  <c r="K32" i="1"/>
  <c r="L32" i="1" s="1"/>
  <c r="I25" i="1"/>
  <c r="K25" i="1" s="1"/>
  <c r="L25" i="1" s="1"/>
  <c r="I24" i="1"/>
  <c r="K24" i="1" s="1"/>
  <c r="L24" i="1" s="1"/>
  <c r="I23" i="1"/>
  <c r="K23" i="1" s="1"/>
  <c r="L23" i="1" s="1"/>
  <c r="I22" i="1"/>
  <c r="K22" i="1" s="1"/>
  <c r="L22" i="1" s="1"/>
  <c r="I21" i="1"/>
  <c r="L42" i="1" l="1"/>
  <c r="L41" i="1" s="1"/>
  <c r="K21" i="1"/>
  <c r="L21" i="1" s="1"/>
  <c r="L27" i="1" s="1"/>
  <c r="L26" i="1" s="1"/>
  <c r="I31" i="1" s="1"/>
  <c r="K31" i="1" l="1"/>
  <c r="L34" i="1" s="1"/>
  <c r="L33" i="1" l="1"/>
  <c r="L44" i="1" s="1"/>
  <c r="L45" i="1"/>
</calcChain>
</file>

<file path=xl/sharedStrings.xml><?xml version="1.0" encoding="utf-8"?>
<sst xmlns="http://schemas.openxmlformats.org/spreadsheetml/2006/main" count="124" uniqueCount="88">
  <si>
    <t>Edital 06/2026 - Anexo III - Modelo de Proposta Comercial</t>
  </si>
  <si>
    <t>Abertura da proposta: 17/08/2026 às 10h00 (Horário de Brasília)</t>
  </si>
  <si>
    <t xml:space="preserve">Local: Palácio das Indústrias
Praça Cívica Ulisses Guimarães, s/n – CEP 03003-060 – Brás – São Paulo/SP (acesso pela Av. Mercúrio) </t>
  </si>
  <si>
    <t xml:space="preserve">OBJETO: EXECUÇÃO DE SERVIÇOS DE MANUTENÇÃO E CONSERVAÇÃO PAISAGÍSTICA DA ÁREA EXTERNA DO MUSEU CATAVENTO. </t>
  </si>
  <si>
    <t>IDENTIFICAÇÃO DO PROPONENTE</t>
  </si>
  <si>
    <t xml:space="preserve">Nome Fantasia: </t>
  </si>
  <si>
    <t xml:space="preserve">Razão Social: </t>
  </si>
  <si>
    <t xml:space="preserve">CNPJ: </t>
  </si>
  <si>
    <t>Optante pelo SIMPLES? (Sim/Não)</t>
  </si>
  <si>
    <t xml:space="preserve">Endereço: </t>
  </si>
  <si>
    <t>Bairro:</t>
  </si>
  <si>
    <t>Cidade:</t>
  </si>
  <si>
    <t>CEP:</t>
  </si>
  <si>
    <t xml:space="preserve">Tel.: </t>
  </si>
  <si>
    <t>Fax:</t>
  </si>
  <si>
    <t>E-mail:</t>
  </si>
  <si>
    <t>Nome do responsável pela proposta:</t>
  </si>
  <si>
    <t>ITEM</t>
  </si>
  <si>
    <t>DATA BASE</t>
  </si>
  <si>
    <t>FONTE</t>
  </si>
  <si>
    <t>CODIGO</t>
  </si>
  <si>
    <t>DESCRIÇÃO DA CATEGORIA PROFISSIONAL</t>
  </si>
  <si>
    <t>QTDD. MÃO DE OBRA</t>
  </si>
  <si>
    <t xml:space="preserve">VALOR HORA </t>
  </si>
  <si>
    <t>HORAS/DIA</t>
  </si>
  <si>
    <t>VALOR DIÁRIA</t>
  </si>
  <si>
    <t>QTDD. DIAS</t>
  </si>
  <si>
    <t xml:space="preserve">VALOR TOTAL (R$) </t>
  </si>
  <si>
    <t>VALOR TOTAL COM BDI (32,68%)</t>
  </si>
  <si>
    <t>1</t>
  </si>
  <si>
    <t>MÃO DE OBRA</t>
  </si>
  <si>
    <t>1.1</t>
  </si>
  <si>
    <t>06/26</t>
  </si>
  <si>
    <t>SINAPI</t>
  </si>
  <si>
    <t xml:space="preserve">Jardineiro com encargos </t>
  </si>
  <si>
    <t>1.1.1</t>
  </si>
  <si>
    <t>-</t>
  </si>
  <si>
    <t>Adicional de periculosidade (30%)</t>
  </si>
  <si>
    <t>1.2</t>
  </si>
  <si>
    <t>04/2026</t>
  </si>
  <si>
    <t>SICRO</t>
  </si>
  <si>
    <t>Servente com encargos</t>
  </si>
  <si>
    <t>1.2.1</t>
  </si>
  <si>
    <t>1.3</t>
  </si>
  <si>
    <t>01/2026</t>
  </si>
  <si>
    <t>SIURB</t>
  </si>
  <si>
    <t>Técnico - Nível Médio</t>
  </si>
  <si>
    <t>SUBTOTAL DIÁRIA</t>
  </si>
  <si>
    <t>SUBTOTAL</t>
  </si>
  <si>
    <t>DESCRIÇÃO DO OBJETO</t>
  </si>
  <si>
    <t>QTDD</t>
  </si>
  <si>
    <t>UNID. MEDIDA</t>
  </si>
  <si>
    <t>ALÍQUOTA</t>
  </si>
  <si>
    <t>VALOR DIÁRIA/UNITÁRIO</t>
  </si>
  <si>
    <t>2</t>
  </si>
  <si>
    <t>MATERIAIS</t>
  </si>
  <si>
    <t>2.1</t>
  </si>
  <si>
    <t>EPIS - Colete de segurança, capacete, uniforme, botas, luvas, capa de chuva</t>
  </si>
  <si>
    <t>Dias</t>
  </si>
  <si>
    <t>2.2</t>
  </si>
  <si>
    <t>06/2026</t>
  </si>
  <si>
    <t>OBRAS-SP</t>
  </si>
  <si>
    <t>N.01.000.038510</t>
  </si>
  <si>
    <t>Terra vegetal orgânica adubada</t>
  </si>
  <si>
    <t>M³</t>
  </si>
  <si>
    <t>EQUIPAMENTOS E VEÍCULOS</t>
  </si>
  <si>
    <t>3.1</t>
  </si>
  <si>
    <t>E9089</t>
  </si>
  <si>
    <t>Roçadeira costal - 1,4 kW</t>
  </si>
  <si>
    <t>3.2</t>
  </si>
  <si>
    <t xml:space="preserve">Caminhão Toco, PBT 14.300 Kg, Carga útil Máx. 9.710 Kg, Dist. Entre Eixos 3,56m, Potência 185 CV, Inclusive Carroceria Fixa Aberta de Madeira p/ Transporte Geral de Carga Seca, Dimen. Aprox. 2,50 x 6,50 x 0,50m </t>
  </si>
  <si>
    <t>3.3</t>
  </si>
  <si>
    <t>Furgão Longo, Teto Alto à disposição</t>
  </si>
  <si>
    <t>TOTAL DIÁRIA</t>
  </si>
  <si>
    <t>TOTAL GERAL</t>
  </si>
  <si>
    <t>Informar os dados bancários abaixo. Os pagamento serão realizados via transferência bancária.</t>
  </si>
  <si>
    <t>Banco:</t>
  </si>
  <si>
    <t>Agência:</t>
  </si>
  <si>
    <t xml:space="preserve">Conta corrente: </t>
  </si>
  <si>
    <t>A conta corrente para pagamento deverá ser de Pessoa Jurídica correspondente ao CNPJ da empresa proponente.</t>
  </si>
  <si>
    <t>1) Declaramos que a validade da presente proposta é de 60 (sessenta) dias, a contar da data de abertura das propostas;</t>
  </si>
  <si>
    <t>2) Declaramos que nos preços cotados, também, estão considerados os equipamentos e matérias necessários para este Edital conforme Anexo I-A;</t>
  </si>
  <si>
    <t>3) Declaramos que nos preços acima incluem, além do lucro, todas as despesas e custos necessários para o cumprimento integral do objeto do certame, como por exemplo: tributos de qualquer natureza, fretes, despesas diretas ou indiretas, relacionadas com o fornecimento do objeto da presente concorrência;</t>
  </si>
  <si>
    <t xml:space="preserve">4) Declaramos aceitar, irrestritamente, todas as condições estabelecidas no Termo de Referência - Anexo I-A. </t>
  </si>
  <si>
    <t xml:space="preserve">Cidade, _______ de ______________ de 2026. </t>
  </si>
  <si>
    <t>_________________________________________________</t>
  </si>
  <si>
    <t>Assinatura do Representante Legal/Procurador
Nome/ CPF</t>
  </si>
  <si>
    <r>
      <t>Propomos executar, sob nossa integral responsabilidade, a</t>
    </r>
    <r>
      <rPr>
        <b/>
        <sz val="12"/>
        <color rgb="FF000000"/>
        <rFont val="Aptos Display"/>
      </rPr>
      <t xml:space="preserve"> EXECUÇÃO DE SERVIÇOS DE MANUTENÇÃO E CONSERVAÇÃO PAISAGÍSTICA DA ÁREA EXTERNA DO MUSEU CATAVENTO.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</si>
</sst>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00000"/>
  </numFmts>
  <fonts count="18"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ptos Display"/>
    </font>
    <font>
      <sz val="12"/>
      <color theme="1"/>
      <name val="Aptos Display"/>
    </font>
    <font>
      <b/>
      <sz val="13"/>
      <name val="Aptos Display"/>
    </font>
    <font>
      <b/>
      <sz val="12"/>
      <color theme="1"/>
      <name val="Aptos Display"/>
    </font>
    <font>
      <b/>
      <sz val="12"/>
      <color rgb="FF000000"/>
      <name val="Aptos Display"/>
    </font>
    <font>
      <sz val="12"/>
      <color rgb="FF000000"/>
      <name val="Aptos Display"/>
    </font>
    <font>
      <sz val="11"/>
      <color rgb="FF000000"/>
      <name val="Aptos Display"/>
    </font>
    <font>
      <b/>
      <sz val="11"/>
      <color rgb="FF000000"/>
      <name val="Aptos Display"/>
    </font>
    <font>
      <b/>
      <sz val="11"/>
      <name val="Aptos Display"/>
    </font>
    <font>
      <sz val="11"/>
      <name val="Aptos Display"/>
    </font>
    <font>
      <b/>
      <sz val="13"/>
      <color rgb="FF000000"/>
      <name val="Aptos Display"/>
    </font>
    <font>
      <b/>
      <sz val="15"/>
      <color rgb="FF000000"/>
      <name val="Aptos Display"/>
    </font>
    <font>
      <b/>
      <sz val="16"/>
      <color rgb="FF000000"/>
      <name val="Aptos Display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</cellStyleXfs>
  <cellXfs count="13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3" fontId="0" fillId="0" borderId="0" xfId="0" applyNumberFormat="1"/>
    <xf numFmtId="0" fontId="12" fillId="3" borderId="2" xfId="2" applyFont="1" applyFill="1" applyBorder="1" applyAlignment="1">
      <alignment horizontal="center" vertical="center"/>
    </xf>
    <xf numFmtId="0" fontId="12" fillId="3" borderId="3" xfId="2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center" vertical="center" wrapText="1"/>
    </xf>
    <xf numFmtId="0" fontId="13" fillId="3" borderId="4" xfId="2" applyFont="1" applyFill="1" applyBorder="1" applyAlignment="1">
      <alignment horizontal="center" vertical="center" wrapText="1"/>
    </xf>
    <xf numFmtId="49" fontId="12" fillId="4" borderId="5" xfId="2" applyNumberFormat="1" applyFont="1" applyFill="1" applyBorder="1" applyAlignment="1">
      <alignment horizontal="center" vertical="center"/>
    </xf>
    <xf numFmtId="165" fontId="12" fillId="0" borderId="5" xfId="2" applyNumberFormat="1" applyFont="1" applyBorder="1" applyAlignment="1">
      <alignment horizontal="center" vertical="center"/>
    </xf>
    <xf numFmtId="49" fontId="11" fillId="0" borderId="1" xfId="2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165" fontId="11" fillId="0" borderId="1" xfId="2" applyNumberFormat="1" applyFont="1" applyBorder="1" applyAlignment="1">
      <alignment horizontal="center" vertical="center"/>
    </xf>
    <xf numFmtId="0" fontId="14" fillId="5" borderId="1" xfId="2" applyFont="1" applyFill="1" applyBorder="1" applyAlignment="1">
      <alignment horizontal="justify" vertical="center"/>
    </xf>
    <xf numFmtId="0" fontId="14" fillId="5" borderId="1" xfId="2" applyFont="1" applyFill="1" applyBorder="1" applyAlignment="1">
      <alignment horizontal="center" vertical="center"/>
    </xf>
    <xf numFmtId="43" fontId="11" fillId="9" borderId="1" xfId="3" applyFont="1" applyFill="1" applyBorder="1" applyAlignment="1">
      <alignment horizontal="center" vertical="center"/>
    </xf>
    <xf numFmtId="43" fontId="11" fillId="5" borderId="1" xfId="3" applyFont="1" applyFill="1" applyBorder="1" applyAlignment="1">
      <alignment horizontal="center" vertical="center"/>
    </xf>
    <xf numFmtId="43" fontId="11" fillId="0" borderId="1" xfId="3" applyFont="1" applyBorder="1" applyAlignment="1">
      <alignment horizontal="center" vertical="center"/>
    </xf>
    <xf numFmtId="43" fontId="11" fillId="0" borderId="6" xfId="3" applyFont="1" applyBorder="1" applyAlignment="1">
      <alignment horizontal="center" vertical="center"/>
    </xf>
    <xf numFmtId="49" fontId="11" fillId="0" borderId="1" xfId="2" quotePrefix="1" applyNumberFormat="1" applyFont="1" applyBorder="1" applyAlignment="1">
      <alignment horizontal="center" vertical="center"/>
    </xf>
    <xf numFmtId="0" fontId="11" fillId="0" borderId="1" xfId="2" quotePrefix="1" applyFont="1" applyBorder="1" applyAlignment="1">
      <alignment horizontal="center" vertical="center" wrapText="1"/>
    </xf>
    <xf numFmtId="165" fontId="11" fillId="0" borderId="1" xfId="2" quotePrefix="1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justify" vertical="center"/>
    </xf>
    <xf numFmtId="0" fontId="11" fillId="0" borderId="1" xfId="2" applyFont="1" applyBorder="1" applyAlignment="1">
      <alignment horizontal="center" vertical="center"/>
    </xf>
    <xf numFmtId="164" fontId="12" fillId="6" borderId="6" xfId="2" applyNumberFormat="1" applyFont="1" applyFill="1" applyBorder="1" applyAlignment="1">
      <alignment horizontal="right" vertical="center"/>
    </xf>
    <xf numFmtId="164" fontId="9" fillId="6" borderId="9" xfId="2" applyNumberFormat="1" applyFont="1" applyFill="1" applyBorder="1" applyAlignment="1">
      <alignment horizontal="right" vertical="center"/>
    </xf>
    <xf numFmtId="0" fontId="5" fillId="0" borderId="2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horizontal="right" vertical="center"/>
    </xf>
    <xf numFmtId="1" fontId="11" fillId="0" borderId="1" xfId="2" quotePrefix="1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 wrapText="1"/>
    </xf>
    <xf numFmtId="0" fontId="14" fillId="0" borderId="1" xfId="2" applyFont="1" applyBorder="1" applyAlignment="1">
      <alignment horizontal="center" vertical="center"/>
    </xf>
    <xf numFmtId="9" fontId="11" fillId="0" borderId="1" xfId="3" applyNumberFormat="1" applyFont="1" applyBorder="1" applyAlignment="1">
      <alignment horizontal="center" vertical="center"/>
    </xf>
    <xf numFmtId="44" fontId="11" fillId="0" borderId="1" xfId="1" applyFont="1" applyBorder="1" applyAlignment="1">
      <alignment horizontal="center" vertical="center"/>
    </xf>
    <xf numFmtId="43" fontId="11" fillId="0" borderId="6" xfId="3" quotePrefix="1" applyFont="1" applyBorder="1" applyAlignment="1">
      <alignment horizontal="center" vertical="center"/>
    </xf>
    <xf numFmtId="1" fontId="11" fillId="0" borderId="1" xfId="2" applyNumberFormat="1" applyFont="1" applyBorder="1" applyAlignment="1">
      <alignment horizontal="center" vertical="center"/>
    </xf>
    <xf numFmtId="9" fontId="11" fillId="0" borderId="1" xfId="3" quotePrefix="1" applyNumberFormat="1" applyFont="1" applyBorder="1" applyAlignment="1">
      <alignment horizontal="center" vertical="center"/>
    </xf>
    <xf numFmtId="44" fontId="12" fillId="6" borderId="6" xfId="1" applyFont="1" applyFill="1" applyBorder="1" applyAlignment="1">
      <alignment horizontal="center" vertical="center"/>
    </xf>
    <xf numFmtId="44" fontId="9" fillId="6" borderId="9" xfId="1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12" fillId="7" borderId="5" xfId="0" applyFont="1" applyFill="1" applyBorder="1" applyAlignment="1">
      <alignment horizontal="center" vertical="center"/>
    </xf>
    <xf numFmtId="17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/>
    </xf>
    <xf numFmtId="43" fontId="11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43" fontId="12" fillId="8" borderId="6" xfId="0" applyNumberFormat="1" applyFont="1" applyFill="1" applyBorder="1" applyAlignment="1">
      <alignment horizontal="center" vertical="center"/>
    </xf>
    <xf numFmtId="43" fontId="9" fillId="8" borderId="9" xfId="0" applyNumberFormat="1" applyFont="1" applyFill="1" applyBorder="1" applyAlignment="1">
      <alignment horizontal="center" vertical="center"/>
    </xf>
    <xf numFmtId="164" fontId="15" fillId="6" borderId="14" xfId="1" applyNumberFormat="1" applyFont="1" applyFill="1" applyBorder="1" applyAlignment="1">
      <alignment horizontal="right" vertical="center"/>
    </xf>
    <xf numFmtId="164" fontId="16" fillId="6" borderId="17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8" fontId="11" fillId="0" borderId="22" xfId="0" applyNumberFormat="1" applyFont="1" applyBorder="1" applyAlignment="1">
      <alignment vertical="center"/>
    </xf>
    <xf numFmtId="0" fontId="13" fillId="0" borderId="15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22" xfId="0" applyFont="1" applyBorder="1" applyAlignment="1">
      <alignment horizontal="left"/>
    </xf>
    <xf numFmtId="0" fontId="14" fillId="0" borderId="2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21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14" fillId="0" borderId="22" xfId="0" applyFont="1" applyBorder="1" applyAlignment="1">
      <alignment horizontal="right"/>
    </xf>
    <xf numFmtId="0" fontId="13" fillId="0" borderId="21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1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22" xfId="0" applyFont="1" applyBorder="1" applyAlignment="1">
      <alignment horizontal="left" wrapText="1"/>
    </xf>
    <xf numFmtId="0" fontId="12" fillId="6" borderId="5" xfId="2" applyFont="1" applyFill="1" applyBorder="1" applyAlignment="1">
      <alignment horizontal="right" vertical="center"/>
    </xf>
    <xf numFmtId="0" fontId="12" fillId="6" borderId="1" xfId="2" applyFont="1" applyFill="1" applyBorder="1" applyAlignment="1">
      <alignment horizontal="right" vertical="center"/>
    </xf>
    <xf numFmtId="0" fontId="9" fillId="6" borderId="7" xfId="2" applyFont="1" applyFill="1" applyBorder="1" applyAlignment="1">
      <alignment horizontal="right" vertical="center"/>
    </xf>
    <xf numFmtId="0" fontId="9" fillId="6" borderId="8" xfId="2" applyFont="1" applyFill="1" applyBorder="1" applyAlignment="1">
      <alignment horizontal="right" vertical="center"/>
    </xf>
    <xf numFmtId="49" fontId="12" fillId="4" borderId="1" xfId="2" applyNumberFormat="1" applyFont="1" applyFill="1" applyBorder="1" applyAlignment="1">
      <alignment horizontal="left" vertical="center" wrapText="1"/>
    </xf>
    <xf numFmtId="49" fontId="12" fillId="4" borderId="6" xfId="2" applyNumberFormat="1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15" fillId="6" borderId="12" xfId="0" applyFont="1" applyFill="1" applyBorder="1" applyAlignment="1">
      <alignment horizontal="right" vertical="center"/>
    </xf>
    <xf numFmtId="0" fontId="15" fillId="6" borderId="13" xfId="0" applyFont="1" applyFill="1" applyBorder="1" applyAlignment="1">
      <alignment horizontal="right" vertical="center"/>
    </xf>
    <xf numFmtId="0" fontId="16" fillId="6" borderId="15" xfId="0" applyFont="1" applyFill="1" applyBorder="1" applyAlignment="1">
      <alignment horizontal="right" vertical="center"/>
    </xf>
    <xf numFmtId="0" fontId="16" fillId="6" borderId="16" xfId="0" applyFont="1" applyFill="1" applyBorder="1" applyAlignment="1">
      <alignment horizontal="right" vertical="center"/>
    </xf>
    <xf numFmtId="0" fontId="17" fillId="2" borderId="26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2" xfId="0" applyFont="1" applyBorder="1" applyAlignment="1">
      <alignment horizontal="center"/>
    </xf>
    <xf numFmtId="0" fontId="10" fillId="0" borderId="2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22" xfId="0" applyFont="1" applyBorder="1" applyAlignment="1">
      <alignment horizontal="left"/>
    </xf>
    <xf numFmtId="0" fontId="6" fillId="0" borderId="2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44" fontId="11" fillId="0" borderId="1" xfId="1" applyFont="1" applyBorder="1" applyAlignment="1">
      <alignment horizontal="center" vertical="center"/>
    </xf>
    <xf numFmtId="44" fontId="11" fillId="9" borderId="1" xfId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3" fillId="3" borderId="10" xfId="2" applyFont="1" applyFill="1" applyBorder="1" applyAlignment="1">
      <alignment horizontal="center" vertical="center" wrapText="1"/>
    </xf>
    <xf numFmtId="0" fontId="13" fillId="3" borderId="11" xfId="2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</cellXfs>
  <cellStyles count="4">
    <cellStyle name="Comma 2" xfId="3" xr:uid="{DE466E19-C398-4191-8E31-525619D87297}"/>
    <cellStyle name="Moeda" xfId="1" builtinId="4"/>
    <cellStyle name="Normal" xfId="0" builtinId="0"/>
    <cellStyle name="Normal 2" xfId="2" xr:uid="{0BF42ECB-46D2-4829-9375-719A7854B4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213B3-8659-4574-8BEF-D1FEF8D64DEB}">
  <dimension ref="A1:M62"/>
  <sheetViews>
    <sheetView showGridLines="0" tabSelected="1" view="pageLayout" zoomScaleNormal="100" workbookViewId="0">
      <selection activeCell="A52" sqref="A52:L52"/>
    </sheetView>
  </sheetViews>
  <sheetFormatPr defaultRowHeight="15"/>
  <cols>
    <col min="1" max="1" width="9" customWidth="1"/>
    <col min="2" max="2" width="11.7109375" bestFit="1" customWidth="1"/>
    <col min="3" max="3" width="11.140625" customWidth="1"/>
    <col min="4" max="4" width="17.140625" customWidth="1"/>
    <col min="5" max="5" width="40.42578125" customWidth="1"/>
    <col min="6" max="6" width="11.85546875" customWidth="1"/>
    <col min="7" max="8" width="11.5703125" customWidth="1"/>
    <col min="9" max="9" width="15.42578125" customWidth="1"/>
    <col min="10" max="10" width="11.28515625" customWidth="1"/>
    <col min="11" max="11" width="19.85546875" customWidth="1"/>
    <col min="12" max="12" width="26.28515625" customWidth="1"/>
  </cols>
  <sheetData>
    <row r="1" spans="1:12" ht="39.75" customHeight="1">
      <c r="A1" s="110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2"/>
    </row>
    <row r="2" spans="1:12" ht="6.75" customHeight="1">
      <c r="A2" s="113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/>
    </row>
    <row r="3" spans="1:12" ht="15.75">
      <c r="A3" s="116" t="s">
        <v>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8"/>
    </row>
    <row r="4" spans="1:12" ht="32.25" customHeight="1">
      <c r="A4" s="119" t="s">
        <v>2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1"/>
    </row>
    <row r="5" spans="1:12" ht="7.5" customHeight="1">
      <c r="A5" s="113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5"/>
    </row>
    <row r="6" spans="1:12" ht="30" customHeight="1">
      <c r="A6" s="122" t="s">
        <v>3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4"/>
    </row>
    <row r="7" spans="1:12" ht="10.5" customHeight="1">
      <c r="A7" s="113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5"/>
    </row>
    <row r="8" spans="1:12" ht="26.25" customHeight="1">
      <c r="A8" s="127" t="s">
        <v>4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9"/>
    </row>
    <row r="9" spans="1:12" s="1" customFormat="1" ht="21" customHeight="1">
      <c r="A9" s="130" t="s">
        <v>5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2"/>
    </row>
    <row r="10" spans="1:12" s="1" customFormat="1" ht="21" customHeight="1">
      <c r="A10" s="62" t="s">
        <v>6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133"/>
    </row>
    <row r="11" spans="1:12" s="1" customFormat="1" ht="21" customHeight="1">
      <c r="A11" s="62" t="s">
        <v>7</v>
      </c>
      <c r="B11" s="63"/>
      <c r="C11" s="63"/>
      <c r="D11" s="63"/>
      <c r="E11" s="63"/>
      <c r="F11" s="63"/>
      <c r="G11" s="67" t="s">
        <v>8</v>
      </c>
      <c r="H11" s="67"/>
      <c r="I11" s="67"/>
      <c r="J11" s="67"/>
      <c r="K11" s="67"/>
      <c r="L11" s="68"/>
    </row>
    <row r="12" spans="1:12" s="1" customFormat="1" ht="21" customHeight="1">
      <c r="A12" s="69" t="s">
        <v>9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8"/>
    </row>
    <row r="13" spans="1:12" s="1" customFormat="1" ht="21" customHeight="1">
      <c r="A13" s="64" t="s">
        <v>10</v>
      </c>
      <c r="B13" s="65"/>
      <c r="C13" s="65"/>
      <c r="D13" s="65"/>
      <c r="E13" s="65"/>
      <c r="F13" s="65"/>
      <c r="G13" s="65" t="s">
        <v>11</v>
      </c>
      <c r="H13" s="65"/>
      <c r="I13" s="65"/>
      <c r="J13" s="65"/>
      <c r="K13" s="65"/>
      <c r="L13" s="66"/>
    </row>
    <row r="14" spans="1:12" s="1" customFormat="1" ht="21" customHeight="1">
      <c r="A14" s="64" t="s">
        <v>12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6"/>
    </row>
    <row r="15" spans="1:12" s="1" customFormat="1" ht="21" customHeight="1">
      <c r="A15" s="69" t="s">
        <v>13</v>
      </c>
      <c r="B15" s="67"/>
      <c r="C15" s="67"/>
      <c r="D15" s="67"/>
      <c r="E15" s="67"/>
      <c r="F15" s="67"/>
      <c r="G15" s="65" t="s">
        <v>14</v>
      </c>
      <c r="H15" s="65"/>
      <c r="I15" s="65"/>
      <c r="J15" s="65"/>
      <c r="K15" s="65"/>
      <c r="L15" s="66"/>
    </row>
    <row r="16" spans="1:12" s="1" customFormat="1" ht="21" customHeight="1">
      <c r="A16" s="69" t="s">
        <v>15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8"/>
    </row>
    <row r="17" spans="1:13" s="1" customFormat="1" ht="21" customHeight="1">
      <c r="A17" s="70" t="s">
        <v>16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2"/>
    </row>
    <row r="18" spans="1:13" ht="48.75" customHeight="1">
      <c r="A18" s="136" t="s">
        <v>87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8"/>
    </row>
    <row r="19" spans="1:13" ht="44.25" customHeight="1">
      <c r="A19" s="4" t="s">
        <v>17</v>
      </c>
      <c r="B19" s="5" t="s">
        <v>18</v>
      </c>
      <c r="C19" s="6" t="s">
        <v>19</v>
      </c>
      <c r="D19" s="5" t="s">
        <v>20</v>
      </c>
      <c r="E19" s="7" t="s">
        <v>21</v>
      </c>
      <c r="F19" s="7" t="s">
        <v>22</v>
      </c>
      <c r="G19" s="6" t="s">
        <v>23</v>
      </c>
      <c r="H19" s="6" t="s">
        <v>24</v>
      </c>
      <c r="I19" s="6" t="s">
        <v>25</v>
      </c>
      <c r="J19" s="6" t="s">
        <v>26</v>
      </c>
      <c r="K19" s="7" t="s">
        <v>27</v>
      </c>
      <c r="L19" s="8" t="s">
        <v>28</v>
      </c>
    </row>
    <row r="20" spans="1:13" ht="22.5" customHeight="1">
      <c r="A20" s="9" t="s">
        <v>29</v>
      </c>
      <c r="B20" s="101" t="s">
        <v>30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2"/>
    </row>
    <row r="21" spans="1:13" ht="22.5" customHeight="1">
      <c r="A21" s="10" t="s">
        <v>31</v>
      </c>
      <c r="B21" s="11" t="s">
        <v>32</v>
      </c>
      <c r="C21" s="12" t="s">
        <v>33</v>
      </c>
      <c r="D21" s="13">
        <v>88441</v>
      </c>
      <c r="E21" s="14" t="s">
        <v>34</v>
      </c>
      <c r="F21" s="15">
        <v>5</v>
      </c>
      <c r="G21" s="16"/>
      <c r="H21" s="17">
        <v>9</v>
      </c>
      <c r="I21" s="18">
        <f>F21*H21*G21</f>
        <v>0</v>
      </c>
      <c r="J21" s="18">
        <v>96</v>
      </c>
      <c r="K21" s="18">
        <f>I21*J21</f>
        <v>0</v>
      </c>
      <c r="L21" s="19">
        <f>K21*(1+32.68%)</f>
        <v>0</v>
      </c>
      <c r="M21" s="3"/>
    </row>
    <row r="22" spans="1:13" ht="22.5" customHeight="1">
      <c r="A22" s="10" t="s">
        <v>35</v>
      </c>
      <c r="B22" s="20" t="s">
        <v>36</v>
      </c>
      <c r="C22" s="21" t="s">
        <v>36</v>
      </c>
      <c r="D22" s="22" t="s">
        <v>36</v>
      </c>
      <c r="E22" s="23" t="s">
        <v>37</v>
      </c>
      <c r="F22" s="24">
        <v>5</v>
      </c>
      <c r="G22" s="16"/>
      <c r="H22" s="18">
        <v>9</v>
      </c>
      <c r="I22" s="18">
        <f>F22*H22*G22</f>
        <v>0</v>
      </c>
      <c r="J22" s="18">
        <v>96</v>
      </c>
      <c r="K22" s="18">
        <f t="shared" ref="K22:K25" si="0">I22*J22</f>
        <v>0</v>
      </c>
      <c r="L22" s="19">
        <f t="shared" ref="L22:L25" si="1">K22*(1+32.68%)</f>
        <v>0</v>
      </c>
      <c r="M22" s="3"/>
    </row>
    <row r="23" spans="1:13" ht="22.5" customHeight="1">
      <c r="A23" s="10" t="s">
        <v>38</v>
      </c>
      <c r="B23" s="11" t="s">
        <v>39</v>
      </c>
      <c r="C23" s="12" t="s">
        <v>40</v>
      </c>
      <c r="D23" s="13">
        <v>88316</v>
      </c>
      <c r="E23" s="23" t="s">
        <v>41</v>
      </c>
      <c r="F23" s="24">
        <v>5</v>
      </c>
      <c r="G23" s="16"/>
      <c r="H23" s="18">
        <v>9</v>
      </c>
      <c r="I23" s="18">
        <f t="shared" ref="I23:I24" si="2">F23*H23*G23</f>
        <v>0</v>
      </c>
      <c r="J23" s="18">
        <v>96</v>
      </c>
      <c r="K23" s="18">
        <f t="shared" si="0"/>
        <v>0</v>
      </c>
      <c r="L23" s="19">
        <f t="shared" si="1"/>
        <v>0</v>
      </c>
    </row>
    <row r="24" spans="1:13" ht="22.5" customHeight="1">
      <c r="A24" s="10" t="s">
        <v>42</v>
      </c>
      <c r="B24" s="20" t="s">
        <v>36</v>
      </c>
      <c r="C24" s="21" t="s">
        <v>36</v>
      </c>
      <c r="D24" s="22" t="s">
        <v>36</v>
      </c>
      <c r="E24" s="23" t="s">
        <v>37</v>
      </c>
      <c r="F24" s="24">
        <v>5</v>
      </c>
      <c r="G24" s="16"/>
      <c r="H24" s="18">
        <v>9</v>
      </c>
      <c r="I24" s="18">
        <f t="shared" si="2"/>
        <v>0</v>
      </c>
      <c r="J24" s="18">
        <v>96</v>
      </c>
      <c r="K24" s="18">
        <f t="shared" si="0"/>
        <v>0</v>
      </c>
      <c r="L24" s="19">
        <f t="shared" si="1"/>
        <v>0</v>
      </c>
    </row>
    <row r="25" spans="1:13" ht="22.5" customHeight="1">
      <c r="A25" s="10" t="s">
        <v>43</v>
      </c>
      <c r="B25" s="11" t="s">
        <v>44</v>
      </c>
      <c r="C25" s="12" t="s">
        <v>45</v>
      </c>
      <c r="D25" s="13">
        <v>1131</v>
      </c>
      <c r="E25" s="23" t="s">
        <v>46</v>
      </c>
      <c r="F25" s="24">
        <v>1</v>
      </c>
      <c r="G25" s="16"/>
      <c r="H25" s="18">
        <v>9</v>
      </c>
      <c r="I25" s="18">
        <f>F25*H25*G25</f>
        <v>0</v>
      </c>
      <c r="J25" s="18">
        <v>96</v>
      </c>
      <c r="K25" s="18">
        <f t="shared" si="0"/>
        <v>0</v>
      </c>
      <c r="L25" s="19">
        <f t="shared" si="1"/>
        <v>0</v>
      </c>
      <c r="M25" s="3"/>
    </row>
    <row r="26" spans="1:13" ht="22.5" customHeight="1">
      <c r="A26" s="97" t="s">
        <v>47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25">
        <f>L27/96</f>
        <v>0</v>
      </c>
    </row>
    <row r="27" spans="1:13" ht="22.5" customHeight="1">
      <c r="A27" s="99" t="s">
        <v>48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26">
        <f>SUM(L21:L25)</f>
        <v>0</v>
      </c>
    </row>
    <row r="28" spans="1:13" ht="30" customHeight="1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9"/>
    </row>
    <row r="29" spans="1:13" ht="44.25" customHeight="1">
      <c r="A29" s="4" t="s">
        <v>17</v>
      </c>
      <c r="B29" s="5" t="s">
        <v>18</v>
      </c>
      <c r="C29" s="6" t="s">
        <v>19</v>
      </c>
      <c r="D29" s="5" t="s">
        <v>20</v>
      </c>
      <c r="E29" s="7" t="s">
        <v>49</v>
      </c>
      <c r="F29" s="7" t="s">
        <v>50</v>
      </c>
      <c r="G29" s="6" t="s">
        <v>51</v>
      </c>
      <c r="H29" s="6" t="s">
        <v>52</v>
      </c>
      <c r="I29" s="134" t="s">
        <v>53</v>
      </c>
      <c r="J29" s="135"/>
      <c r="K29" s="7" t="s">
        <v>27</v>
      </c>
      <c r="L29" s="8" t="s">
        <v>28</v>
      </c>
    </row>
    <row r="30" spans="1:13" ht="22.5" customHeight="1">
      <c r="A30" s="9" t="s">
        <v>54</v>
      </c>
      <c r="B30" s="101" t="s">
        <v>55</v>
      </c>
      <c r="C30" s="101"/>
      <c r="D30" s="101"/>
      <c r="E30" s="101"/>
      <c r="F30" s="101"/>
      <c r="G30" s="101"/>
      <c r="H30" s="101"/>
      <c r="I30" s="101"/>
      <c r="J30" s="101"/>
      <c r="K30" s="101"/>
      <c r="L30" s="102"/>
    </row>
    <row r="31" spans="1:13" ht="28.5">
      <c r="A31" s="10" t="s">
        <v>56</v>
      </c>
      <c r="B31" s="20" t="s">
        <v>36</v>
      </c>
      <c r="C31" s="21" t="s">
        <v>36</v>
      </c>
      <c r="D31" s="30" t="s">
        <v>36</v>
      </c>
      <c r="E31" s="31" t="s">
        <v>57</v>
      </c>
      <c r="F31" s="12">
        <v>96</v>
      </c>
      <c r="G31" s="32" t="s">
        <v>58</v>
      </c>
      <c r="H31" s="33">
        <v>0.05</v>
      </c>
      <c r="I31" s="125">
        <f>L26*H31</f>
        <v>0</v>
      </c>
      <c r="J31" s="125"/>
      <c r="K31" s="34">
        <f>I31*F31</f>
        <v>0</v>
      </c>
      <c r="L31" s="35" t="s">
        <v>36</v>
      </c>
    </row>
    <row r="32" spans="1:13" ht="22.5" customHeight="1">
      <c r="A32" s="10" t="s">
        <v>59</v>
      </c>
      <c r="B32" s="11" t="s">
        <v>60</v>
      </c>
      <c r="C32" s="12" t="s">
        <v>61</v>
      </c>
      <c r="D32" s="36" t="s">
        <v>62</v>
      </c>
      <c r="E32" s="31" t="s">
        <v>63</v>
      </c>
      <c r="F32" s="12">
        <v>900</v>
      </c>
      <c r="G32" s="32" t="s">
        <v>64</v>
      </c>
      <c r="H32" s="37" t="s">
        <v>36</v>
      </c>
      <c r="I32" s="126"/>
      <c r="J32" s="126"/>
      <c r="K32" s="18">
        <f>I32*F32</f>
        <v>0</v>
      </c>
      <c r="L32" s="19">
        <f>K32+(K32*32.68%)</f>
        <v>0</v>
      </c>
    </row>
    <row r="33" spans="1:12" ht="22.5" customHeight="1">
      <c r="A33" s="97" t="s">
        <v>47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38">
        <f>L34/96</f>
        <v>0</v>
      </c>
    </row>
    <row r="34" spans="1:12" ht="22.5" customHeight="1">
      <c r="A34" s="99" t="s">
        <v>48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39">
        <f>SUM(K31,L32)</f>
        <v>0</v>
      </c>
    </row>
    <row r="35" spans="1:12" ht="30" customHeight="1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40"/>
    </row>
    <row r="36" spans="1:12" ht="44.25" customHeight="1">
      <c r="A36" s="4" t="s">
        <v>17</v>
      </c>
      <c r="B36" s="5" t="s">
        <v>18</v>
      </c>
      <c r="C36" s="6" t="s">
        <v>19</v>
      </c>
      <c r="D36" s="5" t="s">
        <v>20</v>
      </c>
      <c r="E36" s="7" t="s">
        <v>49</v>
      </c>
      <c r="F36" s="7" t="s">
        <v>50</v>
      </c>
      <c r="G36" s="6" t="s">
        <v>23</v>
      </c>
      <c r="H36" s="6" t="s">
        <v>24</v>
      </c>
      <c r="I36" s="6" t="s">
        <v>25</v>
      </c>
      <c r="J36" s="6" t="s">
        <v>26</v>
      </c>
      <c r="K36" s="7" t="s">
        <v>27</v>
      </c>
      <c r="L36" s="8" t="s">
        <v>28</v>
      </c>
    </row>
    <row r="37" spans="1:12" ht="22.5" customHeight="1">
      <c r="A37" s="41">
        <v>3</v>
      </c>
      <c r="B37" s="101" t="s">
        <v>65</v>
      </c>
      <c r="C37" s="101"/>
      <c r="D37" s="101"/>
      <c r="E37" s="101"/>
      <c r="F37" s="101"/>
      <c r="G37" s="101"/>
      <c r="H37" s="101"/>
      <c r="I37" s="101"/>
      <c r="J37" s="101"/>
      <c r="K37" s="101"/>
      <c r="L37" s="102"/>
    </row>
    <row r="38" spans="1:12" ht="22.5" customHeight="1">
      <c r="A38" s="10" t="s">
        <v>66</v>
      </c>
      <c r="B38" s="42">
        <v>46113</v>
      </c>
      <c r="C38" s="43" t="s">
        <v>40</v>
      </c>
      <c r="D38" s="44" t="s">
        <v>67</v>
      </c>
      <c r="E38" s="45" t="s">
        <v>68</v>
      </c>
      <c r="F38" s="43">
        <v>5</v>
      </c>
      <c r="G38" s="46"/>
      <c r="H38" s="17">
        <v>9</v>
      </c>
      <c r="I38" s="47">
        <f>F38*G38*H38</f>
        <v>0</v>
      </c>
      <c r="J38" s="44">
        <v>96</v>
      </c>
      <c r="K38" s="48">
        <f>I38*J38</f>
        <v>0</v>
      </c>
      <c r="L38" s="19">
        <f>K38*(1+32.68%)</f>
        <v>0</v>
      </c>
    </row>
    <row r="39" spans="1:12" ht="85.5">
      <c r="A39" s="10" t="s">
        <v>69</v>
      </c>
      <c r="B39" s="42">
        <v>46174</v>
      </c>
      <c r="C39" s="43" t="s">
        <v>45</v>
      </c>
      <c r="D39" s="44">
        <v>91395</v>
      </c>
      <c r="E39" s="45" t="s">
        <v>70</v>
      </c>
      <c r="F39" s="43">
        <v>1</v>
      </c>
      <c r="G39" s="46"/>
      <c r="H39" s="17">
        <v>9</v>
      </c>
      <c r="I39" s="47">
        <f t="shared" ref="I39:I40" si="3">F39*G39*H39</f>
        <v>0</v>
      </c>
      <c r="J39" s="44">
        <v>96</v>
      </c>
      <c r="K39" s="48">
        <f t="shared" ref="K39:K40" si="4">I39*J39</f>
        <v>0</v>
      </c>
      <c r="L39" s="19">
        <f t="shared" ref="L39:L40" si="5">K39*(1+32.68%)</f>
        <v>0</v>
      </c>
    </row>
    <row r="40" spans="1:12" ht="22.5" customHeight="1">
      <c r="A40" s="10" t="s">
        <v>71</v>
      </c>
      <c r="B40" s="42">
        <v>46023</v>
      </c>
      <c r="C40" s="43" t="s">
        <v>45</v>
      </c>
      <c r="D40" s="44">
        <v>94323</v>
      </c>
      <c r="E40" s="49" t="s">
        <v>72</v>
      </c>
      <c r="F40" s="43">
        <v>1</v>
      </c>
      <c r="G40" s="46"/>
      <c r="H40" s="17">
        <v>9</v>
      </c>
      <c r="I40" s="47">
        <f t="shared" si="3"/>
        <v>0</v>
      </c>
      <c r="J40" s="44">
        <v>96</v>
      </c>
      <c r="K40" s="48">
        <f t="shared" si="4"/>
        <v>0</v>
      </c>
      <c r="L40" s="19">
        <f t="shared" si="5"/>
        <v>0</v>
      </c>
    </row>
    <row r="41" spans="1:12" ht="22.5" customHeight="1">
      <c r="A41" s="97" t="s">
        <v>47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50">
        <f>L42/96</f>
        <v>0</v>
      </c>
    </row>
    <row r="42" spans="1:12" ht="22.5" customHeight="1">
      <c r="A42" s="99" t="s">
        <v>48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51">
        <f>SUM(L38:L40)</f>
        <v>0</v>
      </c>
    </row>
    <row r="43" spans="1:12" ht="30" customHeight="1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40"/>
    </row>
    <row r="44" spans="1:12" ht="29.25" customHeight="1">
      <c r="A44" s="106" t="s">
        <v>73</v>
      </c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52">
        <f>SUM(L26,L33,L41)</f>
        <v>0</v>
      </c>
    </row>
    <row r="45" spans="1:12" ht="35.25" customHeight="1">
      <c r="A45" s="108" t="s">
        <v>74</v>
      </c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53">
        <f>SUM(L27,L34,L42)</f>
        <v>0</v>
      </c>
    </row>
    <row r="46" spans="1:12" ht="19.5" customHeight="1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54"/>
      <c r="L46" s="55"/>
    </row>
    <row r="47" spans="1:12" ht="19.5" customHeight="1" thickBot="1">
      <c r="A47" s="103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5"/>
    </row>
    <row r="48" spans="1:12" s="2" customFormat="1" ht="15" customHeight="1">
      <c r="A48" s="88" t="s">
        <v>75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90"/>
    </row>
    <row r="49" spans="1:12" s="2" customFormat="1" ht="15.75" customHeight="1">
      <c r="A49" s="88" t="s">
        <v>76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90"/>
    </row>
    <row r="50" spans="1:12" s="2" customFormat="1" ht="15.75" customHeight="1">
      <c r="A50" s="88" t="s">
        <v>77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90"/>
    </row>
    <row r="51" spans="1:12" ht="15.75" customHeight="1">
      <c r="A51" s="85" t="s">
        <v>78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7"/>
    </row>
    <row r="52" spans="1:12">
      <c r="A52" s="88" t="s">
        <v>79</v>
      </c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90"/>
    </row>
    <row r="53" spans="1:12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1"/>
    </row>
    <row r="54" spans="1:12">
      <c r="A54" s="91" t="s">
        <v>80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3"/>
    </row>
    <row r="55" spans="1:12">
      <c r="A55" s="73" t="s">
        <v>81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5"/>
    </row>
    <row r="56" spans="1:12" ht="30" customHeight="1">
      <c r="A56" s="94" t="s">
        <v>82</v>
      </c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6"/>
    </row>
    <row r="57" spans="1:12">
      <c r="A57" s="73" t="s">
        <v>83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5"/>
    </row>
    <row r="58" spans="1:12">
      <c r="A58" s="76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8"/>
    </row>
    <row r="59" spans="1:12">
      <c r="A59" s="79" t="s">
        <v>84</v>
      </c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1"/>
    </row>
    <row r="60" spans="1:12" ht="45.75" customHeight="1">
      <c r="A60" s="76" t="s">
        <v>85</v>
      </c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8"/>
    </row>
    <row r="61" spans="1:12" ht="34.5" customHeight="1">
      <c r="A61" s="82" t="s">
        <v>86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4"/>
    </row>
    <row r="62" spans="1:12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</row>
  </sheetData>
  <mergeCells count="51">
    <mergeCell ref="I31:J31"/>
    <mergeCell ref="I32:J32"/>
    <mergeCell ref="A7:L7"/>
    <mergeCell ref="A8:L8"/>
    <mergeCell ref="A9:L9"/>
    <mergeCell ref="A10:L10"/>
    <mergeCell ref="B20:L20"/>
    <mergeCell ref="A26:K26"/>
    <mergeCell ref="A27:K27"/>
    <mergeCell ref="I29:J29"/>
    <mergeCell ref="B30:L30"/>
    <mergeCell ref="A18:L18"/>
    <mergeCell ref="A1:L1"/>
    <mergeCell ref="A2:L2"/>
    <mergeCell ref="A3:L3"/>
    <mergeCell ref="A4:L4"/>
    <mergeCell ref="A6:L6"/>
    <mergeCell ref="A5:L5"/>
    <mergeCell ref="A47:L47"/>
    <mergeCell ref="A49:L49"/>
    <mergeCell ref="A48:L48"/>
    <mergeCell ref="A50:L50"/>
    <mergeCell ref="A44:K44"/>
    <mergeCell ref="A45:K45"/>
    <mergeCell ref="A33:K33"/>
    <mergeCell ref="A34:K34"/>
    <mergeCell ref="B37:L37"/>
    <mergeCell ref="A41:K41"/>
    <mergeCell ref="A42:K42"/>
    <mergeCell ref="A61:L61"/>
    <mergeCell ref="A51:L51"/>
    <mergeCell ref="A52:L52"/>
    <mergeCell ref="A54:L54"/>
    <mergeCell ref="A55:L55"/>
    <mergeCell ref="A56:L56"/>
    <mergeCell ref="A62:L62"/>
    <mergeCell ref="A53:L53"/>
    <mergeCell ref="A11:F11"/>
    <mergeCell ref="A13:F13"/>
    <mergeCell ref="A14:L14"/>
    <mergeCell ref="G11:L11"/>
    <mergeCell ref="G13:L13"/>
    <mergeCell ref="G15:L15"/>
    <mergeCell ref="A15:F15"/>
    <mergeCell ref="A16:L16"/>
    <mergeCell ref="A17:L17"/>
    <mergeCell ref="A12:L12"/>
    <mergeCell ref="A57:L57"/>
    <mergeCell ref="A58:L58"/>
    <mergeCell ref="A59:L59"/>
    <mergeCell ref="A60:L60"/>
  </mergeCells>
  <pageMargins left="0.39370078740157483" right="0.39370078740157483" top="0.39370078740157483" bottom="0.39370078740157483" header="0.31496062992125984" footer="0.31496062992125984"/>
  <pageSetup paperSize="9" scale="4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III - Modelo de Proposta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Fonseca de Souza</dc:creator>
  <cp:keywords/>
  <dc:description/>
  <cp:lastModifiedBy>Gabriela Fonseca de Souza</cp:lastModifiedBy>
  <cp:revision/>
  <dcterms:created xsi:type="dcterms:W3CDTF">2025-08-06T20:02:18Z</dcterms:created>
  <dcterms:modified xsi:type="dcterms:W3CDTF">2026-08-05T16:12:39Z</dcterms:modified>
  <cp:category/>
  <cp:contentStatus/>
</cp:coreProperties>
</file>